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16C0AA4-8B8E-4743-8DC7-B87FDFCE2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E13" i="1"/>
  <c r="M19" i="1"/>
  <c r="K19" i="1"/>
  <c r="J19" i="1"/>
  <c r="H19" i="1"/>
  <c r="C9" i="1" l="1"/>
  <c r="D9" i="1"/>
  <c r="E9" i="1"/>
  <c r="F9" i="1"/>
  <c r="G9" i="1"/>
  <c r="H9" i="1"/>
  <c r="I9" i="1"/>
  <c r="J9" i="1"/>
  <c r="K9" i="1"/>
  <c r="L9" i="1"/>
  <c r="M9" i="1"/>
  <c r="B9" i="1"/>
  <c r="C5" i="1"/>
  <c r="D5" i="1"/>
  <c r="E5" i="1"/>
  <c r="F5" i="1"/>
  <c r="G5" i="1"/>
  <c r="H5" i="1"/>
  <c r="I5" i="1"/>
  <c r="J5" i="1"/>
  <c r="K5" i="1"/>
  <c r="L5" i="1"/>
  <c r="M5" i="1"/>
  <c r="B5" i="1"/>
  <c r="C15" i="1"/>
  <c r="B15" i="1"/>
  <c r="D15" i="1" l="1"/>
  <c r="E15" i="1"/>
  <c r="F15" i="1"/>
  <c r="G15" i="1"/>
  <c r="H15" i="1"/>
  <c r="I15" i="1"/>
  <c r="J15" i="1"/>
  <c r="K15" i="1"/>
  <c r="L15" i="1"/>
  <c r="M15" i="1"/>
  <c r="J8" i="1" l="1"/>
  <c r="I8" i="1"/>
  <c r="G8" i="1"/>
  <c r="H8" i="1"/>
  <c r="B8" i="1"/>
  <c r="F8" i="1"/>
  <c r="M8" i="1"/>
  <c r="E8" i="1"/>
  <c r="L8" i="1"/>
  <c r="D8" i="1"/>
  <c r="K8" i="1"/>
  <c r="C8" i="1"/>
</calcChain>
</file>

<file path=xl/sharedStrings.xml><?xml version="1.0" encoding="utf-8"?>
<sst xmlns="http://schemas.openxmlformats.org/spreadsheetml/2006/main" count="33" uniqueCount="33">
  <si>
    <t>ДОХОДЫ 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</si>
  <si>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</si>
  <si>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</si>
  <si>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</si>
  <si>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</si>
  <si>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</si>
  <si>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</si>
  <si>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</si>
  <si>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</si>
  <si>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</si>
  <si>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</si>
  <si>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</si>
  <si>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</si>
  <si>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Доходы от оказания социальных услуг на дому</t>
  </si>
  <si>
    <t>Страховые взносы</t>
  </si>
  <si>
    <t>Аренда помещений</t>
  </si>
  <si>
    <t>Периодические медицинские осмотры</t>
  </si>
  <si>
    <t>Фонд оплаты труда</t>
  </si>
  <si>
    <t>Расходы на рекламу</t>
  </si>
  <si>
    <t>РАСХОДЫ ВСЕГО</t>
  </si>
  <si>
    <t>Налоги УСН 1%</t>
  </si>
  <si>
    <t>Наименование статьи</t>
  </si>
  <si>
    <t>Повышение квалификации и профессиональная переподготовка сотрудников</t>
  </si>
  <si>
    <t>Расходы на приобретение программного обеспечения</t>
  </si>
  <si>
    <t>Почтовые расходы</t>
  </si>
  <si>
    <t>ПОСТОЯННЫЕ ЗАТРАТЫ</t>
  </si>
  <si>
    <t>УПРАВЛЕНЧЕСКИЕ И ПРОЧИЕ ЗАТРАТЫ</t>
  </si>
  <si>
    <t>Канцелярские товары</t>
  </si>
  <si>
    <t>Доходы от оказания платных услуг</t>
  </si>
  <si>
    <t>Коммунальные услуги</t>
  </si>
  <si>
    <t>Субсидия на возмещение затрат</t>
  </si>
  <si>
    <t>Оплата стоимости проезда к месту использования отпуска и обратно</t>
  </si>
  <si>
    <t>БЮДЖЕТ ДОХОДОВ И РАСХОДОВ НА 2025 год ООО "СС "Доверие""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</si>
</sst>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4" fontId="1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90" zoomScaleNormal="90" workbookViewId="0">
      <selection activeCell="A10" sqref="A10:A11"/>
    </sheetView>
  </sheetViews>
  <sheetFormatPr defaultRowHeight="15" x14ac:dyDescent="0.25"/>
  <cols>
    <col min="1" max="1" width="39" customWidth="1"/>
    <col min="2" max="2" width="13.42578125" customWidth="1"/>
    <col min="3" max="3" width="15.7109375" customWidth="1"/>
    <col min="4" max="4" width="13.42578125" customWidth="1"/>
    <col min="5" max="5" width="12.85546875" customWidth="1"/>
    <col min="6" max="6" width="13.42578125" customWidth="1"/>
    <col min="7" max="7" width="12.7109375" customWidth="1"/>
    <col min="8" max="8" width="13.85546875" customWidth="1"/>
    <col min="9" max="9" width="13.42578125" customWidth="1"/>
    <col min="10" max="10" width="13.7109375" customWidth="1"/>
    <col min="11" max="11" width="13.85546875" customWidth="1"/>
    <col min="12" max="12" width="13.5703125" customWidth="1"/>
    <col min="13" max="13" width="13.28515625" customWidth="1"/>
    <col min="14" max="14" width="14" customWidth="1"/>
  </cols>
  <sheetData>
    <row r="1" spans="1:14" ht="20.25" x14ac:dyDescent="0.3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 x14ac:dyDescent="0.25">
      <c r="A2" s="4" t="s">
        <v>21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4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</row>
    <row r="4" spans="1:14" ht="15.75" x14ac:dyDescent="0.25">
      <c r="A4" s="17" t="s">
        <v>30</v>
      </c>
      <c r="B4" s="18">
        <v>4760894.5</v>
      </c>
      <c r="C4" s="18">
        <v>5096678.47</v>
      </c>
      <c r="D4" s="18">
        <v>4862454.32</v>
      </c>
      <c r="E4" s="18">
        <v>4849174.42</v>
      </c>
      <c r="F4" s="18">
        <v>5078565.41</v>
      </c>
      <c r="G4" s="18">
        <v>4195280.5999999996</v>
      </c>
      <c r="H4" s="18">
        <v>4196247.95</v>
      </c>
      <c r="I4" s="18">
        <v>4195030.08</v>
      </c>
      <c r="J4" s="18">
        <v>4196268.59</v>
      </c>
      <c r="K4" s="18">
        <v>4195151.78</v>
      </c>
      <c r="L4" s="18">
        <v>4198755.59</v>
      </c>
      <c r="M4" s="18">
        <v>3847545.83</v>
      </c>
    </row>
    <row r="5" spans="1:14" ht="15.75" x14ac:dyDescent="0.25">
      <c r="A5" s="6" t="s">
        <v>0</v>
      </c>
      <c r="B5" s="7">
        <f>B6+B7</f>
        <v>109255.94</v>
      </c>
      <c r="C5" s="7">
        <f t="shared" ref="C5:M5" si="0">C6+C7</f>
        <v>112522.63</v>
      </c>
      <c r="D5" s="7">
        <f t="shared" si="0"/>
        <v>113868.33</v>
      </c>
      <c r="E5" s="7">
        <f t="shared" si="0"/>
        <v>130441.34</v>
      </c>
      <c r="F5" s="7">
        <f t="shared" si="0"/>
        <v>131990.12</v>
      </c>
      <c r="G5" s="7">
        <f t="shared" si="0"/>
        <v>118435.58</v>
      </c>
      <c r="H5" s="7">
        <f t="shared" si="0"/>
        <v>128351.69</v>
      </c>
      <c r="I5" s="7">
        <f t="shared" si="0"/>
        <v>129488.23</v>
      </c>
      <c r="J5" s="7">
        <f t="shared" si="0"/>
        <v>119492.86</v>
      </c>
      <c r="K5" s="7">
        <f t="shared" si="0"/>
        <v>134602.57</v>
      </c>
      <c r="L5" s="7">
        <f t="shared" si="0"/>
        <v>121005.36</v>
      </c>
      <c r="M5" s="7">
        <f t="shared" si="0"/>
        <v>132424.48000000001</v>
      </c>
    </row>
    <row r="6" spans="1:14" ht="31.5" x14ac:dyDescent="0.25">
      <c r="A6" s="8" t="s">
        <v>13</v>
      </c>
      <c r="B6" s="9">
        <v>109255.94</v>
      </c>
      <c r="C6" s="9">
        <v>112522.63</v>
      </c>
      <c r="D6" s="9">
        <v>113868.33</v>
      </c>
      <c r="E6" s="9">
        <v>130441.34</v>
      </c>
      <c r="F6" s="9">
        <v>131990.12</v>
      </c>
      <c r="G6" s="9">
        <v>118435.58</v>
      </c>
      <c r="H6" s="9">
        <v>128351.69</v>
      </c>
      <c r="I6" s="9">
        <v>129488.23</v>
      </c>
      <c r="J6" s="9">
        <v>119492.86</v>
      </c>
      <c r="K6" s="9">
        <v>134602.57</v>
      </c>
      <c r="L6" s="9">
        <v>121005.36</v>
      </c>
      <c r="M6" s="9">
        <v>132424.48000000001</v>
      </c>
      <c r="N6" s="1"/>
    </row>
    <row r="7" spans="1:14" ht="15.75" x14ac:dyDescent="0.25">
      <c r="A7" s="10" t="s">
        <v>28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"/>
    </row>
    <row r="8" spans="1:14" ht="15.75" x14ac:dyDescent="0.25">
      <c r="A8" s="12" t="s">
        <v>19</v>
      </c>
      <c r="B8" s="7">
        <f>B9+B15</f>
        <v>4932388.29</v>
      </c>
      <c r="C8" s="7">
        <f t="shared" ref="C8:M8" si="1">C9+C15</f>
        <v>5344014.43</v>
      </c>
      <c r="D8" s="7">
        <f t="shared" si="1"/>
        <v>5032562.57</v>
      </c>
      <c r="E8" s="7">
        <f t="shared" si="1"/>
        <v>5023993.51</v>
      </c>
      <c r="F8" s="7">
        <f t="shared" si="1"/>
        <v>5207536.6399999997</v>
      </c>
      <c r="G8" s="7">
        <f t="shared" si="1"/>
        <v>4386030.0999999996</v>
      </c>
      <c r="H8" s="7">
        <f t="shared" si="1"/>
        <v>4323635.08</v>
      </c>
      <c r="I8" s="7">
        <f t="shared" si="1"/>
        <v>4401844.33</v>
      </c>
      <c r="J8" s="7">
        <f t="shared" si="1"/>
        <v>4310832.78</v>
      </c>
      <c r="K8" s="7">
        <f t="shared" si="1"/>
        <v>4423798.92</v>
      </c>
      <c r="L8" s="7">
        <f t="shared" si="1"/>
        <v>4323693.1500000004</v>
      </c>
      <c r="M8" s="7">
        <f t="shared" si="1"/>
        <v>3994342.52</v>
      </c>
      <c r="N8" s="1"/>
    </row>
    <row r="9" spans="1:14" ht="15.75" x14ac:dyDescent="0.25">
      <c r="A9" s="12" t="s">
        <v>25</v>
      </c>
      <c r="B9" s="7">
        <f>B10+B11+B12+B14+B13</f>
        <v>4932388.29</v>
      </c>
      <c r="C9" s="7">
        <f t="shared" ref="C9:M9" si="2">C10+C11+C12+C14+C13</f>
        <v>5264014.43</v>
      </c>
      <c r="D9" s="7">
        <f t="shared" si="2"/>
        <v>5029437.57</v>
      </c>
      <c r="E9" s="7">
        <f t="shared" si="2"/>
        <v>5023993.51</v>
      </c>
      <c r="F9" s="7">
        <f t="shared" si="2"/>
        <v>5207536.6399999997</v>
      </c>
      <c r="G9" s="7">
        <f t="shared" si="2"/>
        <v>4378030.0999999996</v>
      </c>
      <c r="H9" s="7">
        <f t="shared" si="2"/>
        <v>4322350.08</v>
      </c>
      <c r="I9" s="7">
        <f t="shared" si="2"/>
        <v>4327289.7300000004</v>
      </c>
      <c r="J9" s="7">
        <f t="shared" si="2"/>
        <v>4310832.78</v>
      </c>
      <c r="K9" s="7">
        <f t="shared" si="2"/>
        <v>4417198.92</v>
      </c>
      <c r="L9" s="7">
        <f t="shared" si="2"/>
        <v>4303943.1500000004</v>
      </c>
      <c r="M9" s="7">
        <f t="shared" si="2"/>
        <v>3994342.52</v>
      </c>
      <c r="N9" s="1"/>
    </row>
    <row r="10" spans="1:14" ht="15.75" x14ac:dyDescent="0.25">
      <c r="A10" s="20" t="s">
        <v>17</v>
      </c>
      <c r="B10" s="9">
        <v>4052962.85</v>
      </c>
      <c r="C10" s="9">
        <v>4375801.97</v>
      </c>
      <c r="D10" s="9">
        <v>4172305.3</v>
      </c>
      <c r="E10" s="9">
        <v>4165807.97</v>
      </c>
      <c r="F10" s="9">
        <v>4338783.13</v>
      </c>
      <c r="G10" s="9">
        <v>3611370.28</v>
      </c>
      <c r="H10" s="9">
        <v>3587846.53</v>
      </c>
      <c r="I10" s="9">
        <v>3590106.85</v>
      </c>
      <c r="J10" s="9">
        <v>3581904.73</v>
      </c>
      <c r="K10" s="9">
        <v>3666676.93</v>
      </c>
      <c r="L10" s="9">
        <v>3582650.47</v>
      </c>
      <c r="M10" s="9">
        <v>3278438.08</v>
      </c>
      <c r="N10" s="1"/>
    </row>
    <row r="11" spans="1:14" ht="15.75" x14ac:dyDescent="0.25">
      <c r="A11" s="20" t="s">
        <v>14</v>
      </c>
      <c r="B11" s="9">
        <v>787955.44</v>
      </c>
      <c r="C11" s="9">
        <v>834242.46</v>
      </c>
      <c r="D11" s="9">
        <v>811162.27</v>
      </c>
      <c r="E11" s="9">
        <v>809335.12</v>
      </c>
      <c r="F11" s="9">
        <v>822783.51</v>
      </c>
      <c r="G11" s="9">
        <v>719189.82</v>
      </c>
      <c r="H11" s="9">
        <v>687033.55</v>
      </c>
      <c r="I11" s="9">
        <v>689712.88</v>
      </c>
      <c r="J11" s="9">
        <v>681458.05</v>
      </c>
      <c r="K11" s="9">
        <v>696051.99</v>
      </c>
      <c r="L11" s="9">
        <v>673822.68</v>
      </c>
      <c r="M11" s="9">
        <v>631670.26</v>
      </c>
      <c r="N11" s="1"/>
    </row>
    <row r="12" spans="1:14" ht="15.75" x14ac:dyDescent="0.25">
      <c r="A12" s="20" t="s">
        <v>15</v>
      </c>
      <c r="B12" s="9">
        <v>34540</v>
      </c>
      <c r="C12" s="9">
        <v>34540</v>
      </c>
      <c r="D12" s="9">
        <v>34540</v>
      </c>
      <c r="E12" s="9">
        <v>34540</v>
      </c>
      <c r="F12" s="9">
        <v>34540</v>
      </c>
      <c r="G12" s="9">
        <v>34540</v>
      </c>
      <c r="H12" s="9">
        <v>34540</v>
      </c>
      <c r="I12" s="9">
        <v>34540</v>
      </c>
      <c r="J12" s="9">
        <v>34540</v>
      </c>
      <c r="K12" s="9">
        <v>34540</v>
      </c>
      <c r="L12" s="9">
        <v>34540</v>
      </c>
      <c r="M12" s="9">
        <v>34540</v>
      </c>
      <c r="N12" s="1"/>
    </row>
    <row r="13" spans="1:14" ht="15.75" x14ac:dyDescent="0.25">
      <c r="A13" s="20" t="s">
        <v>29</v>
      </c>
      <c r="B13" s="9">
        <v>11430</v>
      </c>
      <c r="C13" s="9">
        <v>11430</v>
      </c>
      <c r="D13" s="9">
        <v>11430</v>
      </c>
      <c r="E13" s="9">
        <f>2880.42+11430</f>
        <v>14310.42</v>
      </c>
      <c r="F13" s="9">
        <v>11430</v>
      </c>
      <c r="G13" s="9">
        <f>1500+11430</f>
        <v>12930</v>
      </c>
      <c r="H13" s="9">
        <f>1500+11430</f>
        <v>12930</v>
      </c>
      <c r="I13" s="9">
        <f>1500+11430</f>
        <v>12930</v>
      </c>
      <c r="J13" s="9">
        <f>1500+11430</f>
        <v>12930</v>
      </c>
      <c r="K13" s="9">
        <f>7000+11430+1500</f>
        <v>19930</v>
      </c>
      <c r="L13" s="9">
        <f>1500+11430</f>
        <v>12930</v>
      </c>
      <c r="M13" s="9">
        <f>16569.18+1500+11430</f>
        <v>29499.18</v>
      </c>
      <c r="N13" s="1"/>
    </row>
    <row r="14" spans="1:14" ht="27" customHeight="1" x14ac:dyDescent="0.25">
      <c r="A14" s="10" t="s">
        <v>16</v>
      </c>
      <c r="B14" s="9">
        <v>45500</v>
      </c>
      <c r="C14" s="9">
        <v>8000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20195</v>
      </c>
      <c r="N14" s="1"/>
    </row>
    <row r="15" spans="1:14" ht="31.5" x14ac:dyDescent="0.25">
      <c r="A15" s="13" t="s">
        <v>26</v>
      </c>
      <c r="B15" s="14">
        <f>B16+B17+B18+B20+B21+B22+B23</f>
        <v>0</v>
      </c>
      <c r="C15" s="14">
        <f>C16+C17+C18+C20+C21+C22+C23</f>
        <v>80000</v>
      </c>
      <c r="D15" s="14">
        <f t="shared" ref="D15:M15" si="3">D16+D17+D18+D20+D21+D22+D23</f>
        <v>3125</v>
      </c>
      <c r="E15" s="14">
        <f t="shared" si="3"/>
        <v>0</v>
      </c>
      <c r="F15" s="14">
        <f t="shared" si="3"/>
        <v>0</v>
      </c>
      <c r="G15" s="14">
        <f t="shared" si="3"/>
        <v>8000</v>
      </c>
      <c r="H15" s="14">
        <f t="shared" si="3"/>
        <v>1285</v>
      </c>
      <c r="I15" s="14">
        <f t="shared" si="3"/>
        <v>74554.600000000006</v>
      </c>
      <c r="J15" s="14">
        <f t="shared" si="3"/>
        <v>0</v>
      </c>
      <c r="K15" s="14">
        <f t="shared" si="3"/>
        <v>6600</v>
      </c>
      <c r="L15" s="14">
        <f t="shared" si="3"/>
        <v>19750</v>
      </c>
      <c r="M15" s="14">
        <f t="shared" si="3"/>
        <v>0</v>
      </c>
      <c r="N15" s="1"/>
    </row>
    <row r="16" spans="1:14" ht="15.75" hidden="1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"/>
    </row>
    <row r="17" spans="1:14" ht="31.5" x14ac:dyDescent="0.25">
      <c r="A17" s="20" t="s">
        <v>23</v>
      </c>
      <c r="B17" s="9">
        <v>0</v>
      </c>
      <c r="C17" s="9">
        <v>80000</v>
      </c>
      <c r="D17" s="9">
        <v>0</v>
      </c>
      <c r="E17" s="9">
        <v>0</v>
      </c>
      <c r="F17" s="9">
        <v>0</v>
      </c>
      <c r="G17" s="9">
        <v>8000</v>
      </c>
      <c r="H17" s="9">
        <v>1285</v>
      </c>
      <c r="I17" s="9">
        <v>74554.600000000006</v>
      </c>
      <c r="J17" s="9">
        <v>0</v>
      </c>
      <c r="K17" s="9">
        <v>6600</v>
      </c>
      <c r="L17" s="9">
        <v>0</v>
      </c>
      <c r="M17" s="9">
        <v>0</v>
      </c>
      <c r="N17" s="1"/>
    </row>
    <row r="18" spans="1:14" ht="47.25" x14ac:dyDescent="0.25">
      <c r="A18" s="20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19750</v>
      </c>
      <c r="M18" s="9">
        <v>0</v>
      </c>
      <c r="N18" s="1"/>
    </row>
    <row r="19" spans="1:14" ht="30.75" customHeight="1" x14ac:dyDescent="0.25">
      <c r="A19" s="8" t="s">
        <v>31</v>
      </c>
      <c r="B19" s="16">
        <v>0</v>
      </c>
      <c r="C19" s="16">
        <v>0</v>
      </c>
      <c r="D19" s="16">
        <v>0</v>
      </c>
      <c r="E19" s="16">
        <v>0</v>
      </c>
      <c r="F19" s="16">
        <v>21762.5</v>
      </c>
      <c r="G19" s="16">
        <v>0</v>
      </c>
      <c r="H19" s="16">
        <f>24416.9+24325.9</f>
        <v>48742.8</v>
      </c>
      <c r="I19" s="16">
        <v>20795.2</v>
      </c>
      <c r="J19" s="16">
        <f>13786.2+21410.7</f>
        <v>35196.9</v>
      </c>
      <c r="K19" s="16">
        <f>11735.8+15861.3+20181</f>
        <v>47778.1</v>
      </c>
      <c r="L19" s="16">
        <v>0</v>
      </c>
      <c r="M19" s="16">
        <f>12404.6+12653.2+6592.6</f>
        <v>31650.400000000001</v>
      </c>
      <c r="N19" s="1"/>
    </row>
    <row r="20" spans="1:14" ht="15.75" hidden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"/>
    </row>
    <row r="21" spans="1:14" ht="15.75" x14ac:dyDescent="0.25">
      <c r="A21" s="20" t="s">
        <v>20</v>
      </c>
      <c r="B21" s="16">
        <v>0</v>
      </c>
      <c r="C21" s="16">
        <v>0</v>
      </c>
      <c r="D21" s="16">
        <v>3125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"/>
    </row>
    <row r="22" spans="1:14" ht="15.75" x14ac:dyDescent="0.25">
      <c r="A22" s="11" t="s">
        <v>24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"/>
    </row>
    <row r="23" spans="1:14" ht="15.75" x14ac:dyDescent="0.25">
      <c r="A23" s="11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"/>
    </row>
    <row r="24" spans="1:14" ht="15.75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5.7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5.75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2026-03-23T08:34:54Z</dcterms:modified>
</cp:coreProperties>
</file>